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  <sheet name="Sheet1" sheetId="3" r:id="rId2"/>
  </sheets>
  <definedNames>
    <definedName name="_xlnm._FilterDatabase" localSheetId="0" hidden="1">综合评分法评标情况一览表!$A$3:$O$18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<sst xmlns="http://schemas.openxmlformats.org/spreadsheetml/2006/main" count="70" uniqueCount="35">
  <si>
    <t>评标情况一览表</t>
  </si>
  <si>
    <t>招标项目名称：肥东县桥头集幼儿园等16所乡镇幼儿园升级改造项目勘察设计-4标段
招标项目编号：2025ADDBZ00183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</si>
  <si>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</si>
  <si>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</si>
  <si>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</si>
  <si>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</si>
  <si>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</si>
  <si>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</si>
  <si>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</si>
  <si>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</si>
  <si>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</si>
  <si>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</si>
  <si>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</si>
  <si>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</si>
  <si>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</si>
  <si>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</si>
  <si>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</si>
  <si>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</si>
  <si>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安徽省金田建筑设计咨询有限责任公司</t>
  </si>
  <si>
    <t>通过</t>
  </si>
  <si>
    <t>不得推荐为第一中标候选人</t>
  </si>
  <si>
    <t>国华工程科技（集团）有限责任公司;顺风建筑规划设计有限公司联合体</t>
  </si>
  <si>
    <t>苏州规划设计研究院股份有限公司;庐江县潜川建筑设计院有限公司联合体</t>
  </si>
  <si>
    <t>合肥工业大学设计院（集团）有限公司</t>
  </si>
  <si>
    <t>安徽华盛国际建筑设计工程咨询有限公司;安徽伍航勘测设计有限公司联合体</t>
  </si>
  <si>
    <t>第一中标候选人</t>
  </si>
  <si>
    <t>安徽建筑大学设计研究总院有限公司</t>
  </si>
  <si>
    <t>铭扬工程设计集团有限公司</t>
  </si>
  <si>
    <t>一方设计集团有限公司;中科华创国际工程设计顾问集团有限公司联合体</t>
  </si>
  <si>
    <t>众生设计集团有限公司;安徽工程勘察院有限公司联合体</t>
  </si>
  <si>
    <t>被否决的投标人名称、否决依据和原因</t>
  </si>
  <si>
    <t>否决原因</t>
  </si>
  <si>
    <t>否决依据</t>
  </si>
  <si>
    <t>/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</si>
  <si>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9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280368.00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</si>
</sst>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/>
    <xf numFmtId="176" fontId="0" fillId="0" borderId="0" xfId="0" applyNumberFormat="1" applyAlignment="1"/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20"/>
  <sheetViews>
    <sheetView tabSelected="1" zoomScale="115" zoomScaleNormal="115" topLeftCell="A9" workbookViewId="0">
      <selection activeCell="H10" sqref="H10"/>
    </sheetView>
  </sheetViews>
  <sheetFormatPr defaultColWidth="9" defaultRowHeight="13.5"/>
  <cols>
    <col min="1" max="1" width="6.25" customWidth="1"/>
    <col min="2" max="2" width="27.375" style="9" customWidth="1"/>
    <col min="3" max="3" width="15.875" customWidth="1"/>
    <col min="4" max="4" width="12.625" customWidth="1"/>
    <col min="5" max="9" width="9.5" style="9" customWidth="1"/>
    <col min="10" max="11" width="9.625" style="9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6" customFormat="1" ht="58.5" customHeight="1" spans="1:15">
      <c r="A2" s="11" t="s">
        <v>1</v>
      </c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7" customFormat="1" ht="39" customHeight="1" spans="1:1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/>
      <c r="G3" s="1"/>
      <c r="H3" s="1"/>
      <c r="I3" s="1"/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="7" customFormat="1" ht="36" customHeight="1" spans="1:15">
      <c r="A4" s="1"/>
      <c r="B4" s="1"/>
      <c r="C4" s="1"/>
      <c r="D4" s="1"/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/>
      <c r="K4" s="1"/>
      <c r="L4" s="1"/>
      <c r="M4" s="1"/>
      <c r="N4" s="1"/>
      <c r="O4" s="1"/>
    </row>
    <row r="5" s="8" customFormat="1" ht="54" customHeight="1" spans="1:15">
      <c r="A5" s="1">
        <v>1</v>
      </c>
      <c r="B5" s="2" t="s">
        <v>18</v>
      </c>
      <c r="C5" s="3">
        <v>270000</v>
      </c>
      <c r="D5" s="13" t="s">
        <v>19</v>
      </c>
      <c r="E5" s="14">
        <v>43.2</v>
      </c>
      <c r="F5" s="14">
        <v>41.6</v>
      </c>
      <c r="G5" s="14">
        <v>48.7</v>
      </c>
      <c r="H5" s="14">
        <v>44.1</v>
      </c>
      <c r="I5" s="14">
        <v>48.9</v>
      </c>
      <c r="J5" s="14">
        <v>44.1</v>
      </c>
      <c r="K5" s="14">
        <v>26</v>
      </c>
      <c r="L5" s="22" t="s">
        <v>19</v>
      </c>
      <c r="M5" s="22">
        <v>12.89</v>
      </c>
      <c r="N5" s="23">
        <f>SUM(J5:K5,M5)</f>
        <v>82.99</v>
      </c>
      <c r="O5" s="1" t="s">
        <v>20</v>
      </c>
    </row>
    <row r="6" s="8" customFormat="1" ht="54" customHeight="1" spans="1:15">
      <c r="A6" s="1">
        <v>2</v>
      </c>
      <c r="B6" s="2" t="s">
        <v>21</v>
      </c>
      <c r="C6" s="3">
        <v>276000</v>
      </c>
      <c r="D6" s="13" t="s">
        <v>19</v>
      </c>
      <c r="E6" s="14">
        <v>40.5</v>
      </c>
      <c r="F6" s="14">
        <v>43.7</v>
      </c>
      <c r="G6" s="14">
        <v>50.9</v>
      </c>
      <c r="H6" s="14">
        <v>44.1</v>
      </c>
      <c r="I6" s="14">
        <v>45.2</v>
      </c>
      <c r="J6" s="14">
        <v>43.85</v>
      </c>
      <c r="K6" s="14">
        <v>26</v>
      </c>
      <c r="L6" s="22" t="s">
        <v>19</v>
      </c>
      <c r="M6" s="22">
        <v>13.532</v>
      </c>
      <c r="N6" s="23">
        <f t="shared" ref="N5:N13" si="0">SUM(J6:K6,M6)</f>
        <v>83.382</v>
      </c>
      <c r="O6" s="1" t="s">
        <v>20</v>
      </c>
    </row>
    <row r="7" s="8" customFormat="1" ht="54" customHeight="1" spans="1:15">
      <c r="A7" s="1">
        <v>3</v>
      </c>
      <c r="B7" s="2" t="s">
        <v>22</v>
      </c>
      <c r="C7" s="3">
        <v>255000</v>
      </c>
      <c r="D7" s="13" t="s">
        <v>19</v>
      </c>
      <c r="E7" s="14">
        <v>43.5</v>
      </c>
      <c r="F7" s="14">
        <v>41.3</v>
      </c>
      <c r="G7" s="14">
        <v>51.8</v>
      </c>
      <c r="H7" s="14">
        <v>43.5</v>
      </c>
      <c r="I7" s="14">
        <v>46.4</v>
      </c>
      <c r="J7" s="14">
        <v>43.35</v>
      </c>
      <c r="K7" s="14">
        <v>26</v>
      </c>
      <c r="L7" s="22" t="s">
        <v>19</v>
      </c>
      <c r="M7" s="22">
        <v>11.285</v>
      </c>
      <c r="N7" s="23">
        <f t="shared" si="0"/>
        <v>80.635</v>
      </c>
      <c r="O7" s="1"/>
    </row>
    <row r="8" s="8" customFormat="1" ht="54" customHeight="1" spans="1:15">
      <c r="A8" s="1">
        <v>4</v>
      </c>
      <c r="B8" s="2" t="s">
        <v>23</v>
      </c>
      <c r="C8" s="3">
        <v>289000</v>
      </c>
      <c r="D8" s="13" t="s">
        <v>19</v>
      </c>
      <c r="E8" s="14">
        <v>43.4</v>
      </c>
      <c r="F8" s="14">
        <v>43.7</v>
      </c>
      <c r="G8" s="14">
        <v>52.5</v>
      </c>
      <c r="H8" s="14">
        <v>49.4</v>
      </c>
      <c r="I8" s="14">
        <v>46.9</v>
      </c>
      <c r="J8" s="14">
        <v>45.4</v>
      </c>
      <c r="K8" s="14">
        <v>26</v>
      </c>
      <c r="L8" s="22" t="s">
        <v>19</v>
      </c>
      <c r="M8" s="22">
        <v>12.46</v>
      </c>
      <c r="N8" s="23">
        <f t="shared" si="0"/>
        <v>83.86</v>
      </c>
      <c r="O8" s="1" t="s">
        <v>20</v>
      </c>
    </row>
    <row r="9" s="8" customFormat="1" ht="54" customHeight="1" spans="1:15">
      <c r="A9" s="1">
        <v>5</v>
      </c>
      <c r="B9" s="2" t="s">
        <v>24</v>
      </c>
      <c r="C9" s="3">
        <v>261800</v>
      </c>
      <c r="D9" s="13" t="s">
        <v>19</v>
      </c>
      <c r="E9" s="14">
        <v>39.3</v>
      </c>
      <c r="F9" s="14">
        <v>43</v>
      </c>
      <c r="G9" s="14">
        <v>48.3</v>
      </c>
      <c r="H9" s="14">
        <v>42.9</v>
      </c>
      <c r="I9" s="14">
        <v>47.4</v>
      </c>
      <c r="J9" s="14">
        <v>43</v>
      </c>
      <c r="K9" s="14">
        <v>26</v>
      </c>
      <c r="L9" s="22" t="s">
        <v>19</v>
      </c>
      <c r="M9" s="22">
        <v>12.014</v>
      </c>
      <c r="N9" s="23">
        <f t="shared" si="0"/>
        <v>81.014</v>
      </c>
      <c r="O9" s="1" t="s">
        <v>25</v>
      </c>
    </row>
    <row r="10" s="8" customFormat="1" ht="64" customHeight="1" spans="1:15">
      <c r="A10" s="1">
        <v>6</v>
      </c>
      <c r="B10" s="2" t="s">
        <v>26</v>
      </c>
      <c r="C10" s="3">
        <v>279000</v>
      </c>
      <c r="D10" s="13" t="s">
        <v>19</v>
      </c>
      <c r="E10" s="14">
        <v>40.5</v>
      </c>
      <c r="F10" s="14">
        <v>44.8</v>
      </c>
      <c r="G10" s="14">
        <v>52.1</v>
      </c>
      <c r="H10" s="14">
        <v>49.6</v>
      </c>
      <c r="I10" s="14">
        <v>49.7</v>
      </c>
      <c r="J10" s="14">
        <v>46.55</v>
      </c>
      <c r="K10" s="14">
        <v>18</v>
      </c>
      <c r="L10" s="22" t="s">
        <v>19</v>
      </c>
      <c r="M10" s="22">
        <v>13.853</v>
      </c>
      <c r="N10" s="23">
        <f t="shared" si="0"/>
        <v>78.403</v>
      </c>
      <c r="O10" s="1"/>
    </row>
    <row r="11" s="8" customFormat="1" ht="54" customHeight="1" spans="1:15">
      <c r="A11" s="1">
        <v>7</v>
      </c>
      <c r="B11" s="2" t="s">
        <v>27</v>
      </c>
      <c r="C11" s="3">
        <v>306500</v>
      </c>
      <c r="D11" s="13" t="s">
        <v>19</v>
      </c>
      <c r="E11" s="14">
        <v>42.3</v>
      </c>
      <c r="F11" s="14">
        <v>41.8</v>
      </c>
      <c r="G11" s="14">
        <v>38.4</v>
      </c>
      <c r="H11" s="14">
        <v>42.2</v>
      </c>
      <c r="I11" s="14">
        <v>47.6</v>
      </c>
      <c r="J11" s="14">
        <v>42.7</v>
      </c>
      <c r="K11" s="14">
        <v>22</v>
      </c>
      <c r="L11" s="22" t="s">
        <v>19</v>
      </c>
      <c r="M11" s="22">
        <v>9.34</v>
      </c>
      <c r="N11" s="23">
        <f t="shared" si="0"/>
        <v>74.04</v>
      </c>
      <c r="O11" s="1"/>
    </row>
    <row r="12" s="8" customFormat="1" ht="54" customHeight="1" spans="1:15">
      <c r="A12" s="1">
        <v>8</v>
      </c>
      <c r="B12" s="2" t="s">
        <v>28</v>
      </c>
      <c r="C12" s="3">
        <v>306500</v>
      </c>
      <c r="D12" s="13" t="s">
        <v>19</v>
      </c>
      <c r="E12" s="14">
        <v>37.6</v>
      </c>
      <c r="F12" s="14">
        <v>41.7</v>
      </c>
      <c r="G12" s="14">
        <v>38.2</v>
      </c>
      <c r="H12" s="14">
        <v>42.5</v>
      </c>
      <c r="I12" s="14">
        <v>45.1</v>
      </c>
      <c r="J12" s="14">
        <v>42.1</v>
      </c>
      <c r="K12" s="14">
        <v>26</v>
      </c>
      <c r="L12" s="22" t="s">
        <v>19</v>
      </c>
      <c r="M12" s="22">
        <v>9.34</v>
      </c>
      <c r="N12" s="23">
        <f t="shared" si="0"/>
        <v>77.44</v>
      </c>
      <c r="O12" s="1"/>
    </row>
    <row r="13" s="8" customFormat="1" ht="54" customHeight="1" spans="1:15">
      <c r="A13" s="1">
        <v>9</v>
      </c>
      <c r="B13" s="2" t="s">
        <v>29</v>
      </c>
      <c r="C13" s="3">
        <v>305000</v>
      </c>
      <c r="D13" s="13" t="s">
        <v>19</v>
      </c>
      <c r="E13" s="14">
        <v>42.6</v>
      </c>
      <c r="F13" s="14">
        <v>42.5</v>
      </c>
      <c r="G13" s="14">
        <v>38.3</v>
      </c>
      <c r="H13" s="14">
        <v>42.2</v>
      </c>
      <c r="I13" s="14">
        <v>45.6</v>
      </c>
      <c r="J13" s="14">
        <v>42.75</v>
      </c>
      <c r="K13" s="14">
        <v>26</v>
      </c>
      <c r="L13" s="22" t="s">
        <v>19</v>
      </c>
      <c r="M13" s="22">
        <v>9.605</v>
      </c>
      <c r="N13" s="23">
        <f t="shared" si="0"/>
        <v>78.355</v>
      </c>
      <c r="O13" s="1"/>
    </row>
    <row r="14" ht="44.25" customHeight="1" spans="1:15">
      <c r="A14" s="15" t="s">
        <v>30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4"/>
    </row>
    <row r="15" ht="33.75" customHeight="1" spans="1:15">
      <c r="A15" s="18" t="s">
        <v>2</v>
      </c>
      <c r="B15" s="19" t="s">
        <v>3</v>
      </c>
      <c r="C15" s="19"/>
      <c r="D15" s="19" t="s">
        <v>31</v>
      </c>
      <c r="E15" s="19"/>
      <c r="F15" s="19"/>
      <c r="G15" s="19"/>
      <c r="H15" s="19"/>
      <c r="I15" s="19"/>
      <c r="J15" s="19"/>
      <c r="K15" s="19" t="s">
        <v>32</v>
      </c>
      <c r="L15" s="19"/>
      <c r="M15" s="19"/>
      <c r="N15" s="19"/>
      <c r="O15" s="19"/>
    </row>
    <row r="16" ht="57" customHeight="1" spans="1:15">
      <c r="A16" s="19">
        <v>1</v>
      </c>
      <c r="B16" s="19" t="s">
        <v>33</v>
      </c>
      <c r="C16" s="19"/>
      <c r="D16" s="19" t="s">
        <v>33</v>
      </c>
      <c r="E16" s="19"/>
      <c r="F16" s="19"/>
      <c r="G16" s="19"/>
      <c r="H16" s="19"/>
      <c r="I16" s="19"/>
      <c r="J16" s="19"/>
      <c r="K16" s="19" t="s">
        <v>33</v>
      </c>
      <c r="L16" s="19"/>
      <c r="M16" s="19"/>
      <c r="N16" s="19"/>
      <c r="O16" s="19"/>
    </row>
    <row r="17" ht="57" customHeight="1" spans="1:15">
      <c r="A17" s="19">
        <v>2</v>
      </c>
      <c r="B17" s="19" t="s">
        <v>33</v>
      </c>
      <c r="C17" s="19"/>
      <c r="D17" s="19" t="s">
        <v>33</v>
      </c>
      <c r="E17" s="19"/>
      <c r="F17" s="19"/>
      <c r="G17" s="19"/>
      <c r="H17" s="19"/>
      <c r="I17" s="19"/>
      <c r="J17" s="19"/>
      <c r="K17" s="19" t="s">
        <v>33</v>
      </c>
      <c r="L17" s="19"/>
      <c r="M17" s="19"/>
      <c r="N17" s="19"/>
      <c r="O17" s="19"/>
    </row>
    <row r="18" ht="47.25" customHeight="1" spans="1:15">
      <c r="A18" s="20" t="s">
        <v>34</v>
      </c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5:11">
      <c r="E19" s="21"/>
      <c r="F19" s="21"/>
      <c r="G19" s="21"/>
      <c r="H19" s="21"/>
      <c r="I19" s="21"/>
      <c r="J19" s="21"/>
      <c r="K19" s="21"/>
    </row>
    <row r="20" spans="12:12">
      <c r="L20" s="25"/>
    </row>
  </sheetData>
  <autoFilter xmlns:etc="http://www.wps.cn/officeDocument/2017/etCustomData" ref="A3:O18" etc:filterBottomFollowUsedRange="0">
    <extLst/>
  </autoFilter>
  <mergeCells count="24">
    <mergeCell ref="A1:O1"/>
    <mergeCell ref="A2:O2"/>
    <mergeCell ref="E3:I3"/>
    <mergeCell ref="A14:O14"/>
    <mergeCell ref="B15:C15"/>
    <mergeCell ref="D15:J15"/>
    <mergeCell ref="K15:O15"/>
    <mergeCell ref="B16:C16"/>
    <mergeCell ref="D16:J16"/>
    <mergeCell ref="K16:O16"/>
    <mergeCell ref="B17:C17"/>
    <mergeCell ref="D17:J17"/>
    <mergeCell ref="K17:O17"/>
    <mergeCell ref="A18:O18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45" zoomScaleNormal="145" workbookViewId="0">
      <selection activeCell="B6" sqref="B6:G6"/>
    </sheetView>
  </sheetViews>
  <sheetFormatPr defaultColWidth="9" defaultRowHeight="13.5" outlineLevelCol="7"/>
  <cols>
    <col min="2" max="2" width="28.125" customWidth="1"/>
    <col min="3" max="3" width="28.25" customWidth="1"/>
    <col min="4" max="4" width="12.625"/>
    <col min="5" max="5" width="15.375" customWidth="1"/>
    <col min="6" max="6" width="13.75"/>
    <col min="8" max="8" width="9.375"/>
  </cols>
  <sheetData>
    <row r="1" ht="35" customHeight="1" spans="1:8">
      <c r="A1" s="1">
        <v>3</v>
      </c>
      <c r="B1" s="2" t="s">
        <v>22</v>
      </c>
      <c r="C1" s="3">
        <v>255000</v>
      </c>
      <c r="D1">
        <f>AVERAGE(C1:C9)</f>
        <v>283200</v>
      </c>
      <c r="E1">
        <f>D1*0.99</f>
        <v>280368</v>
      </c>
      <c r="F1" s="4">
        <f>ROUND(100%*(C1-$E$1)/$E$1,4)</f>
        <v>-0.0905</v>
      </c>
      <c r="G1" s="5">
        <f>14+F1*100*0.3</f>
        <v>11.285</v>
      </c>
      <c r="H1" s="5">
        <v>11.285</v>
      </c>
    </row>
    <row r="2" ht="35" customHeight="1" spans="1:8">
      <c r="A2" s="1">
        <v>5</v>
      </c>
      <c r="B2" s="2" t="s">
        <v>24</v>
      </c>
      <c r="C2" s="3">
        <v>261800</v>
      </c>
      <c r="F2" s="4">
        <f>ROUND(100%*(C2-$E$1)/$E$1,4)</f>
        <v>-0.0662</v>
      </c>
      <c r="G2" s="5">
        <f>14+F2*100*0.3</f>
        <v>12.014</v>
      </c>
      <c r="H2" s="5">
        <v>12.014</v>
      </c>
    </row>
    <row r="3" ht="35" customHeight="1" spans="1:8">
      <c r="A3" s="1">
        <v>1</v>
      </c>
      <c r="B3" s="2" t="s">
        <v>18</v>
      </c>
      <c r="C3" s="3">
        <v>270000</v>
      </c>
      <c r="E3" s="5"/>
      <c r="F3" s="4">
        <f>ROUND(100%*(C3-$E$1)/$E$1,4)</f>
        <v>-0.037</v>
      </c>
      <c r="G3" s="5">
        <f>14+F3*100*0.3</f>
        <v>12.89</v>
      </c>
      <c r="H3" s="5">
        <v>12.89</v>
      </c>
    </row>
    <row r="4" ht="35" customHeight="1" spans="1:8">
      <c r="A4" s="1">
        <v>2</v>
      </c>
      <c r="B4" s="2" t="s">
        <v>21</v>
      </c>
      <c r="C4" s="3">
        <v>276000</v>
      </c>
      <c r="F4" s="4">
        <f>ROUND(100%*(C4-$E$1)/$E$1,4)</f>
        <v>-0.0156</v>
      </c>
      <c r="G4" s="5">
        <f>14+F4*100*0.3</f>
        <v>13.532</v>
      </c>
      <c r="H4" s="5">
        <v>13.532</v>
      </c>
    </row>
    <row r="5" ht="35" customHeight="1" spans="1:8">
      <c r="A5" s="1">
        <v>6</v>
      </c>
      <c r="B5" s="2" t="s">
        <v>26</v>
      </c>
      <c r="C5" s="3">
        <v>279000</v>
      </c>
      <c r="F5" s="4">
        <f>ROUND(100%*(C5-$E$1)/$E$1,4)</f>
        <v>-0.0049</v>
      </c>
      <c r="G5" s="5">
        <f>14+F5*100*0.3</f>
        <v>13.853</v>
      </c>
      <c r="H5" s="5">
        <v>13.853</v>
      </c>
    </row>
    <row r="6" ht="35" customHeight="1" spans="1:8">
      <c r="A6" s="1">
        <v>4</v>
      </c>
      <c r="B6" s="2" t="s">
        <v>23</v>
      </c>
      <c r="C6" s="3">
        <v>289000</v>
      </c>
      <c r="F6" s="4">
        <f>ROUND(100%*(C6-$E$1)/$E$1,4)</f>
        <v>0.0308</v>
      </c>
      <c r="G6" s="5">
        <f>14-F6*100*0.5</f>
        <v>12.46</v>
      </c>
      <c r="H6" s="5">
        <v>12.46</v>
      </c>
    </row>
    <row r="7" ht="35" customHeight="1" spans="1:8">
      <c r="A7" s="1">
        <v>9</v>
      </c>
      <c r="B7" s="2" t="s">
        <v>29</v>
      </c>
      <c r="C7" s="3">
        <v>305000</v>
      </c>
      <c r="F7" s="4">
        <f>ROUND(100%*(C7-$E$1)/$E$1,4)</f>
        <v>0.0879</v>
      </c>
      <c r="G7" s="5">
        <f>14-F7*100*0.5</f>
        <v>9.605</v>
      </c>
      <c r="H7" s="5">
        <v>9.605</v>
      </c>
    </row>
    <row r="8" ht="35" customHeight="1" spans="1:8">
      <c r="A8" s="1">
        <v>7</v>
      </c>
      <c r="B8" s="2" t="s">
        <v>27</v>
      </c>
      <c r="C8" s="3">
        <v>306500</v>
      </c>
      <c r="F8" s="4">
        <f>ROUND(100%*(C8-$E$1)/$E$1,4)</f>
        <v>0.0932</v>
      </c>
      <c r="G8" s="5">
        <f>14-F8*100*0.5</f>
        <v>9.34</v>
      </c>
      <c r="H8" s="5">
        <v>9.34</v>
      </c>
    </row>
    <row r="9" ht="35" customHeight="1" spans="1:8">
      <c r="A9" s="1">
        <v>8</v>
      </c>
      <c r="B9" s="2" t="s">
        <v>28</v>
      </c>
      <c r="C9" s="3">
        <v>306500</v>
      </c>
      <c r="F9" s="4">
        <f>ROUND(100%*(C9-$E$1)/$E$1,4)</f>
        <v>0.0932</v>
      </c>
      <c r="G9" s="5">
        <f>14-F9*100*0.5</f>
        <v>9.34</v>
      </c>
      <c r="H9" s="5">
        <v>9.34</v>
      </c>
    </row>
  </sheetData>
  <sortState ref="A1:H9">
    <sortCondition ref="C1:C9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综合评分法评标情况一览表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陈炳东</cp:lastModifiedBy>
  <dcterms:created xsi:type="dcterms:W3CDTF">2025-02-07T11:02:00Z</dcterms:created>
  <dcterms:modified xsi:type="dcterms:W3CDTF">2025-07-17T02:55:35Z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2052-12.1.0.21541</vt:lpwstr>
  </property>
</Properties>
</file>